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<sst xmlns="http://schemas.openxmlformats.org/spreadsheetml/2006/main" count="177" uniqueCount="158">
  <si>
    <t xml:space="preserve">PERAK CORPORATION BERHAD </t>
  </si>
  <si>
    <t>(Company no. 210915-U)</t>
  </si>
  <si>
    <t>(Incorporated in Malaysia)</t>
  </si>
  <si>
    <t>31/12/2000</t>
  </si>
  <si>
    <t>31/12/1999</t>
  </si>
  <si>
    <t>Revenue</t>
  </si>
  <si>
    <t>RM'000</t>
  </si>
  <si>
    <t xml:space="preserve"> </t>
  </si>
  <si>
    <t>Short Term Borrowings</t>
  </si>
  <si>
    <t>(1 of 3)</t>
  </si>
  <si>
    <t>NOTES TO THE QUARTERLY REPORT - 31 DECEMBER 2000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</si>
  <si>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</si>
  <si>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</si>
  <si>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</si>
  <si>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financial statements for the financial year ended 31 December 1999.</t>
  </si>
  <si>
    <t>2.</t>
  </si>
  <si>
    <t>Exceptional Items</t>
  </si>
  <si>
    <t>3.</t>
  </si>
  <si>
    <t>Extraordinary Items</t>
  </si>
  <si>
    <t>4.</t>
  </si>
  <si>
    <t>Taxation</t>
  </si>
  <si>
    <t>Current</t>
  </si>
  <si>
    <t>year quarter</t>
  </si>
  <si>
    <t>year to date</t>
  </si>
  <si>
    <t>Current provision</t>
  </si>
  <si>
    <t>Taxation (over)/ underprovided in respect of prior years</t>
  </si>
  <si>
    <t>Transfer to/ (from) deferred taxation</t>
  </si>
  <si>
    <t>5.</t>
  </si>
  <si>
    <t>Pre-acquisition Profits</t>
  </si>
  <si>
    <t>6.</t>
  </si>
  <si>
    <t>Profit on Sale of Investments and/or Properties</t>
  </si>
  <si>
    <t>7.</t>
  </si>
  <si>
    <t>Purchase or Disposal of Quoted Securities</t>
  </si>
  <si>
    <t>Total purchases</t>
  </si>
  <si>
    <t>Total Disposals</t>
  </si>
  <si>
    <t>Total Profit on Disposals</t>
  </si>
  <si>
    <t>(b) A summary of details in quoted securities as at 31 December 2000 is as follows:</t>
  </si>
  <si>
    <t>At cost</t>
  </si>
  <si>
    <t>At carrying value</t>
  </si>
  <si>
    <t>At market value</t>
  </si>
  <si>
    <t>8.</t>
  </si>
  <si>
    <t>Changes in the Composition of the Company</t>
  </si>
  <si>
    <t>9.</t>
  </si>
  <si>
    <t>Status of Corporate Proposals</t>
  </si>
  <si>
    <t>There were no corporate proposals announced but not completed as at the latest practicable date</t>
  </si>
  <si>
    <t>and the date of this announcement.</t>
  </si>
  <si>
    <t>(2 of 3)</t>
  </si>
  <si>
    <t>10.</t>
  </si>
  <si>
    <t>Explanatory Comments about Seasonality or Cyclicality of Operations</t>
  </si>
  <si>
    <t>The Group performance is not significantly affected by seasonality or cyclicality of operations.</t>
  </si>
  <si>
    <t>11.</t>
  </si>
  <si>
    <t>Issuances and Repayment of Debt and Equity Securities</t>
  </si>
  <si>
    <t>There were no issuance and repayment of debt securities, share buy-backs, share cancellations,</t>
  </si>
  <si>
    <t>12.</t>
  </si>
  <si>
    <t>Group Borrowings and Debt Securities</t>
  </si>
  <si>
    <t>As at</t>
  </si>
  <si>
    <t>(a)</t>
  </si>
  <si>
    <t>Secured:</t>
  </si>
  <si>
    <t>Bank overdrafts</t>
  </si>
  <si>
    <t>Revolving credit</t>
  </si>
  <si>
    <t>Trust receipts</t>
  </si>
  <si>
    <t>Term loans (current portion - see Note 12(b) below)</t>
  </si>
  <si>
    <t>Unsecured:</t>
  </si>
  <si>
    <t xml:space="preserve">Revolving credit </t>
  </si>
  <si>
    <t>(b)</t>
  </si>
  <si>
    <t>Long Term Borrowings</t>
  </si>
  <si>
    <t>Term loans (Secured)</t>
  </si>
  <si>
    <t>Less:</t>
  </si>
  <si>
    <t>Repayments due within 12 months included in short term</t>
  </si>
  <si>
    <t>borrowings (see Note 12(a) above)</t>
  </si>
  <si>
    <t>13.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</si>
  <si>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</si>
  <si>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</si>
  <si>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</si>
  <si>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</si>
  <si>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Performance guarantee given to a third party</t>
  </si>
  <si>
    <t xml:space="preserve">   on behalf of a subsidiary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</si>
  <si>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</si>
  <si>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</si>
  <si>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</si>
  <si>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</si>
  <si>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</si>
  <si>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</si>
  <si>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</si>
  <si>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</si>
  <si>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14.</t>
  </si>
  <si>
    <t>Off Balance Sheet Risk</t>
  </si>
  <si>
    <t>There were no financial instruments with Off Balance Sheet risk as at the latest practicable date.</t>
  </si>
  <si>
    <t>15.</t>
  </si>
  <si>
    <t>Material Litigation</t>
  </si>
  <si>
    <t>There were no pending material litigation as at the latest practicable date.</t>
  </si>
  <si>
    <t>(3 of 3)</t>
  </si>
  <si>
    <t>16.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</si>
  <si>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</si>
  <si>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</si>
  <si>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</si>
  <si>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</si>
  <si>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</si>
  <si>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</si>
  <si>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</si>
  <si>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12 months to 31 December 2000</t>
  </si>
  <si>
    <t>Manufacturing and consumer products</t>
  </si>
  <si>
    <t>Hotel and Tourism</t>
  </si>
  <si>
    <t>Infrastructure</t>
  </si>
  <si>
    <t>Property Development</t>
  </si>
  <si>
    <t>Management services and others</t>
  </si>
  <si>
    <t>Consolidation adjustments</t>
  </si>
  <si>
    <t>17.</t>
  </si>
  <si>
    <t>Comment on Financial Results (current quarter compared with the preceding quarter)</t>
  </si>
  <si>
    <t>In the current quarter, the profit was mainly derived from infrastructure, property development and manufacturing and</t>
  </si>
  <si>
    <t>consumer products segments which have maintained their performances as compared to the preceding quarter.</t>
  </si>
  <si>
    <t>18.</t>
  </si>
  <si>
    <t>Review of Performance of the Company and its Principal Subsidiaries</t>
  </si>
  <si>
    <t>Note 16 above.</t>
  </si>
  <si>
    <t xml:space="preserve">In the opinion of the Directors, the results of the Group for the current financial quarter ended 31 December 2000 </t>
  </si>
  <si>
    <t>have not been affected by any transaction or event of a material or unusual nature.</t>
  </si>
  <si>
    <t>19.</t>
  </si>
  <si>
    <t>Current Year Prospects</t>
  </si>
  <si>
    <t>Barring any unforeseen circumstances, the Group may expect to maintain its performance  in most of its segmental</t>
  </si>
  <si>
    <t>activities for the current financial year 2001.</t>
  </si>
  <si>
    <t>20.</t>
  </si>
  <si>
    <t>Profit Variation/Shortfall in the Profit Guarantee</t>
  </si>
  <si>
    <t>21.</t>
  </si>
  <si>
    <t>Dividend</t>
  </si>
  <si>
    <t>The directors are pleased to recommend a final dividend for the shareholders' approval at the forthcoming</t>
  </si>
  <si>
    <t>Annual General Meeting as follows:</t>
  </si>
  <si>
    <t>(i )  A proposed final dividend of 2 sen less 28% tax has been recommended.</t>
  </si>
  <si>
    <t>(ii)  Amount per share is 2 sen per share.</t>
  </si>
  <si>
    <t>(iii) No dividend was recommended for the previous corresponding period.</t>
  </si>
  <si>
    <t>(iv) The date payable is 26 July 2001.</t>
  </si>
  <si>
    <t>(v)  In respect of deposited securities, entitlement to dividends will be determined on the basis of the record</t>
  </si>
  <si>
    <t xml:space="preserve">      of depositors as at 27 June 2001; and</t>
  </si>
  <si>
    <t xml:space="preserve">(b) </t>
  </si>
  <si>
    <t>The total dividend for the current financial year is 2 sen per share (1999: Nil).</t>
  </si>
  <si>
    <t>By Order of the Board</t>
  </si>
  <si>
    <t>Cheai Weng Hoong</t>
  </si>
  <si>
    <t>Company Secretary</t>
  </si>
  <si>
    <t>Ipoh</t>
  </si>
  <si>
    <t>Date: 28 February 2001</t>
  </si>
  <si>
    <t>The Group made a profit before taxation of RM6.2 million for the current financial quarter ended 31 December 2000</t>
  </si>
  <si>
    <t xml:space="preserve">as compared to the preceding quarter ended 30 September 2000 which made a profit before taxation of RM5.6 million. </t>
  </si>
  <si>
    <t xml:space="preserve">Company, has subscribed for the shares of the following companies which resulted in the companies </t>
  </si>
  <si>
    <t xml:space="preserve">a)  4,998 ordinary shares of RM1.00 each in PCB Trading &amp; Manufacturing Sdn Bhd on 22 June 2000; and </t>
  </si>
  <si>
    <t xml:space="preserve">b)  200,000 ordinary shares of RM1.00 each in PCB Transportation Travel &amp; Tours Sdn Bhd on 25 October 2000. </t>
  </si>
  <si>
    <t>business combination, acquisition or disposal of subsidiaries  and long term investments, restructuring</t>
  </si>
  <si>
    <t>There were no exceptional items for the current financial year.</t>
  </si>
  <si>
    <t>There were no pre-acquisition profits for the current financial year.</t>
  </si>
  <si>
    <t>There were no disposal of investments in the current financial year other than as disclosed</t>
  </si>
  <si>
    <t>(a) A summary of dealings of quoted securities for the current financial year is as follows:</t>
  </si>
  <si>
    <t xml:space="preserve">and discontinuing operations except that PCB Development Sdn Bhd, a wholly owned subsidiary of the  </t>
  </si>
  <si>
    <t xml:space="preserve">becoming subsidiaries of PCB Development Sdn Bhd:- </t>
  </si>
  <si>
    <t>For the current financial year, the Group recorded a revenue of RM185.0 million and a profit before</t>
  </si>
  <si>
    <t>taxation of RM16.5 million. This is mainly due to the performance of the various segments as disclosed under</t>
  </si>
  <si>
    <t>The Company did not issue any profit forecast during the current financial year.</t>
  </si>
  <si>
    <t>There were no extraordinary items for the current financial year.</t>
  </si>
  <si>
    <t>in Note 7 below. There were no sales of properties in the current financial year.</t>
  </si>
  <si>
    <t>There were no changes in the composition of the Company for the current financial year including</t>
  </si>
  <si>
    <t>shares held as treasury shares and resale of treasury shares for the current financial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</si>
</sst>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164" fontId="2" fillId="0" borderId="0" xfId="15" applyNumberFormat="1" applyFont="1" applyFill="1" applyAlignment="1">
      <alignment horizontal="right"/>
    </xf>
    <xf numFmtId="0" fontId="4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Fill="1" applyAlignment="1">
      <alignment/>
    </xf>
    <xf numFmtId="43" fontId="2" fillId="0" borderId="0" xfId="15" applyFont="1" applyAlignment="1">
      <alignment/>
    </xf>
    <xf numFmtId="0" fontId="5" fillId="0" borderId="0" xfId="0" applyFont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1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qtrDec2000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4"/>
      <sheetName val="cpl-cumulative"/>
      <sheetName val="cpl-12m(b)"/>
      <sheetName val="var12m"/>
      <sheetName val="to &amp; pbt"/>
      <sheetName val="perform"/>
      <sheetName val="cbs-Dec2000"/>
      <sheetName val="cbs-MI"/>
      <sheetName val="review"/>
      <sheetName val="cobs12.2000"/>
      <sheetName val="copl12.2000"/>
    </sheetNames>
    <sheetDataSet>
      <sheetData sheetId="1">
        <row r="14">
          <cell r="F14">
            <v>123152</v>
          </cell>
        </row>
        <row r="15">
          <cell r="F15">
            <v>4033</v>
          </cell>
        </row>
        <row r="16">
          <cell r="F16">
            <v>142165</v>
          </cell>
        </row>
        <row r="17">
          <cell r="F17">
            <v>36665</v>
          </cell>
        </row>
        <row r="28">
          <cell r="F28">
            <v>336536</v>
          </cell>
        </row>
      </sheetData>
      <sheetData sheetId="3">
        <row r="12">
          <cell r="L12">
            <v>0</v>
          </cell>
        </row>
        <row r="13">
          <cell r="L13">
            <v>398</v>
          </cell>
        </row>
        <row r="19">
          <cell r="L19">
            <v>8315</v>
          </cell>
        </row>
        <row r="20">
          <cell r="L20">
            <v>-318</v>
          </cell>
        </row>
        <row r="21">
          <cell r="L21">
            <v>398</v>
          </cell>
        </row>
        <row r="29">
          <cell r="L29">
            <v>2892</v>
          </cell>
        </row>
        <row r="30">
          <cell r="L30">
            <v>0</v>
          </cell>
        </row>
        <row r="31">
          <cell r="L31">
            <v>11097</v>
          </cell>
        </row>
        <row r="35">
          <cell r="L35">
            <v>100610</v>
          </cell>
        </row>
        <row r="39">
          <cell r="L39">
            <v>6253</v>
          </cell>
        </row>
        <row r="56">
          <cell r="L56">
            <v>21649</v>
          </cell>
        </row>
        <row r="58">
          <cell r="L58">
            <v>-6253</v>
          </cell>
        </row>
        <row r="61">
          <cell r="L61">
            <v>25457</v>
          </cell>
        </row>
        <row r="63">
          <cell r="L63">
            <v>30899</v>
          </cell>
        </row>
        <row r="64">
          <cell r="L64">
            <v>1094</v>
          </cell>
        </row>
        <row r="65">
          <cell r="L65">
            <v>1094</v>
          </cell>
        </row>
        <row r="69">
          <cell r="L69">
            <v>122925</v>
          </cell>
        </row>
        <row r="70">
          <cell r="L70">
            <v>13031</v>
          </cell>
        </row>
        <row r="71">
          <cell r="L71">
            <v>20176</v>
          </cell>
        </row>
        <row r="72">
          <cell r="L72">
            <v>26644</v>
          </cell>
        </row>
        <row r="73">
          <cell r="L73">
            <v>3788</v>
          </cell>
        </row>
        <row r="74">
          <cell r="L74">
            <v>-1580</v>
          </cell>
        </row>
        <row r="78">
          <cell r="L78">
            <v>5840</v>
          </cell>
        </row>
        <row r="79">
          <cell r="L79">
            <v>-1543</v>
          </cell>
        </row>
        <row r="80">
          <cell r="L80">
            <v>8389</v>
          </cell>
        </row>
        <row r="81">
          <cell r="L81">
            <v>4862</v>
          </cell>
        </row>
        <row r="82">
          <cell r="L82">
            <v>2469</v>
          </cell>
        </row>
        <row r="83">
          <cell r="L83">
            <v>-3547</v>
          </cell>
        </row>
        <row r="87">
          <cell r="L87">
            <v>109899</v>
          </cell>
        </row>
        <row r="88">
          <cell r="L88">
            <v>66515</v>
          </cell>
        </row>
        <row r="89">
          <cell r="L89">
            <v>153255</v>
          </cell>
        </row>
        <row r="90">
          <cell r="L90">
            <v>148903</v>
          </cell>
        </row>
        <row r="91">
          <cell r="L91">
            <v>477574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28125" style="2" customWidth="1"/>
    <col min="2" max="2" width="2.8515625" style="2" customWidth="1"/>
    <col min="3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0.7109375" style="2" customWidth="1"/>
    <col min="13" max="13" width="1.7109375" style="2" customWidth="1"/>
    <col min="14" max="16384" width="9.140625" style="2" customWidth="1"/>
  </cols>
  <sheetData>
    <row r="1" spans="1:12" ht="12.75">
      <c r="A1" s="1" t="s">
        <v>0</v>
      </c>
      <c r="L1" s="3" t="s">
        <v>9</v>
      </c>
    </row>
    <row r="2" spans="1:12" ht="12.75">
      <c r="A2" s="2" t="s">
        <v>1</v>
      </c>
      <c r="L2" s="3"/>
    </row>
    <row r="3" ht="12">
      <c r="A3" s="2" t="s">
        <v>2</v>
      </c>
    </row>
    <row r="5" ht="12">
      <c r="A5" s="1" t="s">
        <v>10</v>
      </c>
    </row>
    <row r="6" ht="12">
      <c r="A6" s="4"/>
    </row>
    <row r="7" spans="1:3" ht="12">
      <c r="A7" s="36" t="s">
        <v>11</v>
      </c>
      <c r="C7" s="2" t="s">
        <v>12</v>
      </c>
    </row>
    <row r="8" spans="1:3" ht="12">
      <c r="A8" s="35"/>
      <c r="C8" s="2" t="s">
        <v>13</v>
      </c>
    </row>
    <row r="9" spans="1:3" ht="12">
      <c r="A9" s="35"/>
      <c r="C9" s="2" t="s">
        <v>14</v>
      </c>
    </row>
    <row r="10" ht="12">
      <c r="A10" s="35"/>
    </row>
    <row r="11" spans="1:3" ht="12">
      <c r="A11" s="36" t="s">
        <v>15</v>
      </c>
      <c r="B11" s="2" t="s">
        <v>7</v>
      </c>
      <c r="C11" s="2" t="s">
        <v>16</v>
      </c>
    </row>
    <row r="12" spans="1:3" ht="12">
      <c r="A12" s="35"/>
      <c r="C12" s="2" t="s">
        <v>145</v>
      </c>
    </row>
    <row r="13" ht="12">
      <c r="A13" s="35"/>
    </row>
    <row r="14" spans="1:3" ht="12">
      <c r="A14" s="36" t="s">
        <v>17</v>
      </c>
      <c r="C14" s="2" t="s">
        <v>18</v>
      </c>
    </row>
    <row r="15" spans="1:3" ht="12">
      <c r="A15" s="35"/>
      <c r="C15" s="2" t="s">
        <v>154</v>
      </c>
    </row>
    <row r="16" ht="12">
      <c r="A16" s="35"/>
    </row>
    <row r="17" spans="1:12" ht="12">
      <c r="A17" s="36" t="s">
        <v>19</v>
      </c>
      <c r="C17" s="2" t="s">
        <v>20</v>
      </c>
      <c r="H17" s="6"/>
      <c r="I17" s="6"/>
      <c r="J17" s="6"/>
      <c r="K17" s="6"/>
      <c r="L17" s="6"/>
    </row>
    <row r="18" spans="1:12" ht="12">
      <c r="A18" s="36"/>
      <c r="H18" s="32" t="s">
        <v>21</v>
      </c>
      <c r="I18" s="6"/>
      <c r="J18" s="32" t="s">
        <v>21</v>
      </c>
      <c r="K18" s="6"/>
      <c r="L18" s="6"/>
    </row>
    <row r="19" spans="1:12" ht="12">
      <c r="A19" s="36"/>
      <c r="H19" s="32" t="s">
        <v>22</v>
      </c>
      <c r="I19" s="6"/>
      <c r="J19" s="32" t="s">
        <v>23</v>
      </c>
      <c r="K19" s="6"/>
      <c r="L19" s="6"/>
    </row>
    <row r="20" spans="1:12" ht="12">
      <c r="A20" s="36"/>
      <c r="H20" s="33" t="s">
        <v>3</v>
      </c>
      <c r="I20" s="6"/>
      <c r="J20" s="33" t="s">
        <v>3</v>
      </c>
      <c r="K20" s="6"/>
      <c r="L20" s="7"/>
    </row>
    <row r="21" spans="1:12" ht="12">
      <c r="A21" s="36"/>
      <c r="H21" s="34" t="s">
        <v>6</v>
      </c>
      <c r="I21" s="6"/>
      <c r="J21" s="34" t="s">
        <v>6</v>
      </c>
      <c r="K21" s="6"/>
      <c r="L21" s="8"/>
    </row>
    <row r="22" spans="1:10" ht="12">
      <c r="A22" s="36"/>
      <c r="J22" s="9"/>
    </row>
    <row r="23" spans="1:12" ht="12.75">
      <c r="A23" s="36"/>
      <c r="C23" s="2" t="s">
        <v>24</v>
      </c>
      <c r="H23" s="10">
        <v>3788</v>
      </c>
      <c r="J23" s="11">
        <f>'[1]notes-w'!L19</f>
        <v>8315</v>
      </c>
      <c r="L23"/>
    </row>
    <row r="24" spans="1:12" ht="12.75">
      <c r="A24" s="36"/>
      <c r="C24" s="2" t="s">
        <v>25</v>
      </c>
      <c r="H24" s="12">
        <f>'[1]notes-w'!L12</f>
        <v>0</v>
      </c>
      <c r="J24" s="13">
        <f>'[1]notes-w'!L20</f>
        <v>-318</v>
      </c>
      <c r="L24"/>
    </row>
    <row r="25" spans="1:12" ht="12.75">
      <c r="A25" s="36"/>
      <c r="H25" s="10">
        <f>SUM(H23:H24)</f>
        <v>3788</v>
      </c>
      <c r="J25" s="11">
        <f>SUM(J23:J24)</f>
        <v>7997</v>
      </c>
      <c r="L25"/>
    </row>
    <row r="26" spans="1:12" ht="12.75">
      <c r="A26" s="36"/>
      <c r="C26" s="2" t="s">
        <v>26</v>
      </c>
      <c r="H26" s="10">
        <f>'[1]notes-w'!L13</f>
        <v>398</v>
      </c>
      <c r="J26" s="11">
        <f>'[1]notes-w'!L21</f>
        <v>398</v>
      </c>
      <c r="L26"/>
    </row>
    <row r="27" spans="1:12" ht="13.5" thickBot="1">
      <c r="A27" s="36"/>
      <c r="H27" s="14">
        <f>SUM(H25:H26)</f>
        <v>4186</v>
      </c>
      <c r="J27" s="15">
        <f>SUM(J25:J26)</f>
        <v>8395</v>
      </c>
      <c r="L27"/>
    </row>
    <row r="28" spans="1:12" ht="13.5" thickTop="1">
      <c r="A28" s="36"/>
      <c r="L28"/>
    </row>
    <row r="29" spans="1:3" ht="12">
      <c r="A29" s="36" t="s">
        <v>27</v>
      </c>
      <c r="C29" s="2" t="s">
        <v>28</v>
      </c>
    </row>
    <row r="30" spans="1:3" ht="12">
      <c r="A30" s="35"/>
      <c r="C30" s="2" t="s">
        <v>146</v>
      </c>
    </row>
    <row r="31" ht="12">
      <c r="A31" s="35"/>
    </row>
    <row r="32" spans="1:3" ht="12">
      <c r="A32" s="36" t="s">
        <v>29</v>
      </c>
      <c r="B32" s="16"/>
      <c r="C32" s="2" t="s">
        <v>30</v>
      </c>
    </row>
    <row r="33" spans="1:3" ht="12">
      <c r="A33" s="35"/>
      <c r="C33" s="2" t="s">
        <v>147</v>
      </c>
    </row>
    <row r="34" spans="1:3" ht="12">
      <c r="A34" s="35"/>
      <c r="C34" s="2" t="s">
        <v>155</v>
      </c>
    </row>
    <row r="35" ht="12">
      <c r="A35" s="35"/>
    </row>
    <row r="36" spans="1:3" ht="12">
      <c r="A36" s="36" t="s">
        <v>31</v>
      </c>
      <c r="C36" s="2" t="s">
        <v>32</v>
      </c>
    </row>
    <row r="37" spans="1:12" ht="12">
      <c r="A37" s="35"/>
      <c r="C37" s="2" t="s">
        <v>148</v>
      </c>
      <c r="J37" s="5"/>
      <c r="L37" s="5"/>
    </row>
    <row r="38" spans="1:12" ht="12">
      <c r="A38" s="35"/>
      <c r="J38" s="5"/>
      <c r="L38" s="5"/>
    </row>
    <row r="39" spans="1:12" ht="12.75">
      <c r="A39" s="35"/>
      <c r="J39" s="32" t="s">
        <v>6</v>
      </c>
      <c r="K39" s="6"/>
      <c r="L39"/>
    </row>
    <row r="40" spans="1:12" ht="12.75">
      <c r="A40" s="35"/>
      <c r="J40" s="9"/>
      <c r="L40"/>
    </row>
    <row r="41" spans="1:12" ht="12.75">
      <c r="A41" s="35"/>
      <c r="D41" s="2" t="s">
        <v>33</v>
      </c>
      <c r="J41" s="10">
        <v>0</v>
      </c>
      <c r="K41" s="10"/>
      <c r="L41"/>
    </row>
    <row r="42" spans="1:12" ht="12.75">
      <c r="A42" s="35"/>
      <c r="J42" s="10"/>
      <c r="K42" s="10"/>
      <c r="L42"/>
    </row>
    <row r="43" spans="1:12" ht="12.75">
      <c r="A43" s="35"/>
      <c r="D43" s="2" t="s">
        <v>34</v>
      </c>
      <c r="J43" s="10">
        <v>377</v>
      </c>
      <c r="K43" s="10"/>
      <c r="L43"/>
    </row>
    <row r="44" spans="1:12" ht="12.75">
      <c r="A44" s="36"/>
      <c r="J44" s="10"/>
      <c r="K44" s="10"/>
      <c r="L44"/>
    </row>
    <row r="45" spans="1:12" ht="12.75">
      <c r="A45" s="35"/>
      <c r="D45" s="2" t="s">
        <v>35</v>
      </c>
      <c r="J45" s="10">
        <v>187</v>
      </c>
      <c r="K45" s="10"/>
      <c r="L45"/>
    </row>
    <row r="46" spans="1:12" ht="12.75">
      <c r="A46" s="35"/>
      <c r="J46" s="10"/>
      <c r="K46" s="10"/>
      <c r="L46"/>
    </row>
    <row r="47" spans="1:12" ht="12.75">
      <c r="A47" s="35"/>
      <c r="C47" s="2" t="s">
        <v>36</v>
      </c>
      <c r="J47" s="10"/>
      <c r="K47" s="10"/>
      <c r="L47"/>
    </row>
    <row r="48" spans="1:12" ht="12.75">
      <c r="A48" s="35"/>
      <c r="J48" s="10"/>
      <c r="K48" s="10"/>
      <c r="L48"/>
    </row>
    <row r="49" spans="1:12" ht="12.75">
      <c r="A49" s="35"/>
      <c r="J49" s="32" t="s">
        <v>6</v>
      </c>
      <c r="K49" s="10"/>
      <c r="L49"/>
    </row>
    <row r="50" spans="1:12" ht="12.75">
      <c r="A50" s="35"/>
      <c r="J50" s="10"/>
      <c r="K50" s="10"/>
      <c r="L50"/>
    </row>
    <row r="51" spans="1:12" ht="12.75">
      <c r="A51" s="35"/>
      <c r="D51" s="2" t="s">
        <v>37</v>
      </c>
      <c r="J51" s="10">
        <v>4623</v>
      </c>
      <c r="K51" s="10"/>
      <c r="L51"/>
    </row>
    <row r="52" spans="1:12" ht="12.75">
      <c r="A52" s="35"/>
      <c r="J52" s="10"/>
      <c r="K52" s="10"/>
      <c r="L52"/>
    </row>
    <row r="53" spans="1:12" ht="12.75">
      <c r="A53" s="35"/>
      <c r="D53" s="2" t="s">
        <v>38</v>
      </c>
      <c r="J53" s="10">
        <v>4623</v>
      </c>
      <c r="K53" s="10"/>
      <c r="L53"/>
    </row>
    <row r="54" spans="1:12" ht="12.75">
      <c r="A54" s="35"/>
      <c r="J54" s="10"/>
      <c r="K54" s="10"/>
      <c r="L54"/>
    </row>
    <row r="55" spans="1:12" ht="12.75">
      <c r="A55" s="35"/>
      <c r="D55" s="2" t="s">
        <v>39</v>
      </c>
      <c r="J55" s="17">
        <f>1849*1.7</f>
        <v>3143.2999999999997</v>
      </c>
      <c r="K55" s="10"/>
      <c r="L55"/>
    </row>
    <row r="56" spans="1:12" ht="12">
      <c r="A56" s="35"/>
      <c r="J56" s="10"/>
      <c r="K56" s="10"/>
      <c r="L56" s="10"/>
    </row>
    <row r="57" spans="1:3" ht="12">
      <c r="A57" s="36" t="s">
        <v>40</v>
      </c>
      <c r="C57" s="2" t="s">
        <v>41</v>
      </c>
    </row>
    <row r="58" spans="1:3" ht="12">
      <c r="A58" s="35"/>
      <c r="C58" s="2" t="s">
        <v>156</v>
      </c>
    </row>
    <row r="59" spans="1:3" ht="12">
      <c r="A59" s="35"/>
      <c r="C59" s="2" t="s">
        <v>144</v>
      </c>
    </row>
    <row r="60" spans="1:3" ht="12">
      <c r="A60" s="35"/>
      <c r="C60" s="2" t="s">
        <v>149</v>
      </c>
    </row>
    <row r="61" spans="1:3" ht="12">
      <c r="A61" s="35"/>
      <c r="C61" s="2" t="s">
        <v>141</v>
      </c>
    </row>
    <row r="62" spans="1:3" ht="12" customHeight="1">
      <c r="A62" s="35"/>
      <c r="C62" s="2" t="s">
        <v>150</v>
      </c>
    </row>
    <row r="63" ht="12" customHeight="1">
      <c r="A63" s="35"/>
    </row>
    <row r="64" spans="1:3" ht="12">
      <c r="A64" s="35"/>
      <c r="C64" s="2" t="s">
        <v>142</v>
      </c>
    </row>
    <row r="65" spans="1:3" ht="12">
      <c r="A65" s="35"/>
      <c r="C65" s="2" t="s">
        <v>143</v>
      </c>
    </row>
    <row r="66" ht="12">
      <c r="A66" s="35"/>
    </row>
    <row r="67" spans="1:12" ht="12.75">
      <c r="A67" s="35"/>
      <c r="L67" s="3" t="s">
        <v>46</v>
      </c>
    </row>
    <row r="68" spans="1:3" ht="12">
      <c r="A68" s="36" t="s">
        <v>42</v>
      </c>
      <c r="C68" s="2" t="s">
        <v>43</v>
      </c>
    </row>
    <row r="69" spans="1:3" ht="12">
      <c r="A69" s="35"/>
      <c r="C69" s="2" t="s">
        <v>44</v>
      </c>
    </row>
    <row r="70" spans="1:3" ht="12">
      <c r="A70" s="35"/>
      <c r="C70" s="2" t="s">
        <v>45</v>
      </c>
    </row>
    <row r="71" ht="12">
      <c r="A71" s="35"/>
    </row>
    <row r="72" spans="1:3" ht="12">
      <c r="A72" s="36" t="s">
        <v>47</v>
      </c>
      <c r="C72" s="2" t="s">
        <v>48</v>
      </c>
    </row>
    <row r="73" spans="1:3" ht="12">
      <c r="A73" s="36"/>
      <c r="C73" s="2" t="s">
        <v>49</v>
      </c>
    </row>
    <row r="74" ht="12">
      <c r="A74" s="36"/>
    </row>
    <row r="75" spans="1:3" ht="12">
      <c r="A75" s="36" t="s">
        <v>50</v>
      </c>
      <c r="C75" s="2" t="s">
        <v>51</v>
      </c>
    </row>
    <row r="76" spans="1:3" ht="12">
      <c r="A76" s="36"/>
      <c r="C76" s="2" t="s">
        <v>52</v>
      </c>
    </row>
    <row r="77" spans="1:3" ht="12">
      <c r="A77" s="36"/>
      <c r="C77" s="2" t="s">
        <v>157</v>
      </c>
    </row>
    <row r="78" ht="12">
      <c r="A78" s="35"/>
    </row>
    <row r="79" spans="1:3" ht="12">
      <c r="A79" s="36" t="s">
        <v>53</v>
      </c>
      <c r="C79" s="2" t="s">
        <v>54</v>
      </c>
    </row>
    <row r="80" spans="1:12" ht="12">
      <c r="A80" s="36"/>
      <c r="J80" s="32" t="s">
        <v>55</v>
      </c>
      <c r="K80" s="6"/>
      <c r="L80" s="32" t="s">
        <v>55</v>
      </c>
    </row>
    <row r="81" spans="1:12" ht="12">
      <c r="A81" s="36"/>
      <c r="J81" s="33" t="s">
        <v>3</v>
      </c>
      <c r="K81" s="6"/>
      <c r="L81" s="33" t="s">
        <v>4</v>
      </c>
    </row>
    <row r="82" spans="1:12" ht="12">
      <c r="A82" s="35"/>
      <c r="B82" s="2" t="s">
        <v>56</v>
      </c>
      <c r="C82" s="18" t="s">
        <v>8</v>
      </c>
      <c r="J82" s="32" t="s">
        <v>6</v>
      </c>
      <c r="K82" s="6"/>
      <c r="L82" s="32" t="s">
        <v>6</v>
      </c>
    </row>
    <row r="83" ht="12">
      <c r="A83" s="36"/>
    </row>
    <row r="84" spans="1:3" ht="12">
      <c r="A84" s="36"/>
      <c r="C84" s="2" t="s">
        <v>57</v>
      </c>
    </row>
    <row r="85" spans="1:12" ht="12">
      <c r="A85" s="36"/>
      <c r="D85" s="2" t="s">
        <v>58</v>
      </c>
      <c r="J85" s="10">
        <f>'[1]notes-w'!L29</f>
        <v>2892</v>
      </c>
      <c r="L85" s="10">
        <v>722</v>
      </c>
    </row>
    <row r="86" spans="1:12" ht="12">
      <c r="A86" s="36"/>
      <c r="D86" s="2" t="s">
        <v>59</v>
      </c>
      <c r="J86" s="10">
        <f>'[1]notes-w'!L30</f>
        <v>0</v>
      </c>
      <c r="L86" s="10">
        <v>1674</v>
      </c>
    </row>
    <row r="87" spans="1:12" ht="12">
      <c r="A87" s="36"/>
      <c r="D87" s="2" t="s">
        <v>60</v>
      </c>
      <c r="J87" s="19">
        <f>'[1]notes-w'!L31</f>
        <v>11097</v>
      </c>
      <c r="L87" s="19">
        <v>1543</v>
      </c>
    </row>
    <row r="88" spans="1:12" ht="12">
      <c r="A88" s="36"/>
      <c r="D88" s="2" t="s">
        <v>61</v>
      </c>
      <c r="J88" s="12">
        <f>'[1]notes-w'!L39</f>
        <v>6253</v>
      </c>
      <c r="L88" s="12">
        <v>4457</v>
      </c>
    </row>
    <row r="89" spans="1:12" ht="12">
      <c r="A89" s="36"/>
      <c r="J89" s="19">
        <f>SUM(J85:J88)</f>
        <v>20242</v>
      </c>
      <c r="K89" s="20"/>
      <c r="L89" s="19">
        <f>SUM(L85:L88)</f>
        <v>8396</v>
      </c>
    </row>
    <row r="90" spans="1:12" ht="12">
      <c r="A90" s="36"/>
      <c r="J90" s="19"/>
      <c r="K90" s="20"/>
      <c r="L90" s="19"/>
    </row>
    <row r="91" spans="1:12" ht="12">
      <c r="A91" s="36"/>
      <c r="C91" s="2" t="s">
        <v>62</v>
      </c>
      <c r="J91" s="10"/>
      <c r="L91" s="10"/>
    </row>
    <row r="92" spans="1:12" ht="12">
      <c r="A92" s="36"/>
      <c r="D92" s="2" t="s">
        <v>63</v>
      </c>
      <c r="J92" s="21">
        <f>'[1]notes-w'!L35</f>
        <v>100610</v>
      </c>
      <c r="L92" s="10">
        <v>85169</v>
      </c>
    </row>
    <row r="93" spans="1:12" ht="12">
      <c r="A93" s="36"/>
      <c r="J93" s="10"/>
      <c r="L93" s="10"/>
    </row>
    <row r="94" spans="1:12" ht="12.75" thickBot="1">
      <c r="A94" s="36"/>
      <c r="J94" s="14">
        <f>J89+J92</f>
        <v>120852</v>
      </c>
      <c r="L94" s="14">
        <f>L89+L92</f>
        <v>93565</v>
      </c>
    </row>
    <row r="95" spans="1:12" ht="12.75" thickTop="1">
      <c r="A95" s="36"/>
      <c r="B95" s="2" t="s">
        <v>64</v>
      </c>
      <c r="C95" s="18" t="s">
        <v>65</v>
      </c>
      <c r="J95" s="19"/>
      <c r="L95" s="22"/>
    </row>
    <row r="96" spans="1:12" ht="12">
      <c r="A96" s="36"/>
      <c r="J96" s="19"/>
      <c r="L96" s="22"/>
    </row>
    <row r="97" spans="1:12" ht="12">
      <c r="A97" s="36"/>
      <c r="C97" s="2" t="s">
        <v>66</v>
      </c>
      <c r="J97" s="19">
        <f>'[1]notes-w'!L56</f>
        <v>21649</v>
      </c>
      <c r="L97" s="10">
        <v>19667</v>
      </c>
    </row>
    <row r="98" spans="1:12" ht="12">
      <c r="A98" s="36"/>
      <c r="J98" s="19"/>
      <c r="L98" s="10"/>
    </row>
    <row r="99" spans="1:12" ht="12">
      <c r="A99" s="35"/>
      <c r="C99" s="23" t="s">
        <v>67</v>
      </c>
      <c r="D99" s="2" t="s">
        <v>68</v>
      </c>
      <c r="J99" s="10"/>
      <c r="L99" s="10"/>
    </row>
    <row r="100" spans="1:12" ht="12">
      <c r="A100" s="35"/>
      <c r="D100" s="2" t="s">
        <v>69</v>
      </c>
      <c r="J100" s="10">
        <f>'[1]notes-w'!L58</f>
        <v>-6253</v>
      </c>
      <c r="L100" s="10">
        <f>-4457</f>
        <v>-4457</v>
      </c>
    </row>
    <row r="101" spans="1:12" ht="12">
      <c r="A101" s="35"/>
      <c r="J101" s="10"/>
      <c r="L101" s="10"/>
    </row>
    <row r="102" spans="1:12" ht="12.75" thickBot="1">
      <c r="A102" s="35"/>
      <c r="J102" s="14">
        <f>SUM(J97:J100)</f>
        <v>15396</v>
      </c>
      <c r="L102" s="14">
        <f>SUM(L97:L100)</f>
        <v>15210</v>
      </c>
    </row>
    <row r="103" spans="1:12" ht="12.75" thickTop="1">
      <c r="A103" s="35"/>
      <c r="J103" s="19"/>
      <c r="L103" s="19"/>
    </row>
    <row r="104" spans="1:12" ht="12">
      <c r="A104" s="36" t="s">
        <v>70</v>
      </c>
      <c r="C104" s="2" t="s">
        <v>71</v>
      </c>
      <c r="K104" s="1"/>
      <c r="L104" s="1"/>
    </row>
    <row r="105" spans="1:12" ht="12">
      <c r="A105" s="36"/>
      <c r="H105" s="5"/>
      <c r="I105" s="5"/>
      <c r="J105" s="32" t="s">
        <v>55</v>
      </c>
      <c r="K105" s="1"/>
      <c r="L105" s="32" t="s">
        <v>55</v>
      </c>
    </row>
    <row r="106" spans="1:12" ht="12.75" customHeight="1">
      <c r="A106" s="36"/>
      <c r="H106" s="38" t="s">
        <v>72</v>
      </c>
      <c r="I106" s="38"/>
      <c r="J106" s="38"/>
      <c r="K106" s="1"/>
      <c r="L106" s="33" t="s">
        <v>3</v>
      </c>
    </row>
    <row r="107" spans="1:12" ht="12">
      <c r="A107" s="36"/>
      <c r="H107" s="32"/>
      <c r="I107" s="32"/>
      <c r="J107" s="32" t="s">
        <v>6</v>
      </c>
      <c r="K107" s="1"/>
      <c r="L107" s="32" t="s">
        <v>6</v>
      </c>
    </row>
    <row r="108" spans="1:3" ht="12">
      <c r="A108" s="36"/>
      <c r="C108" s="2" t="s">
        <v>73</v>
      </c>
    </row>
    <row r="109" spans="1:12" ht="12">
      <c r="A109" s="36"/>
      <c r="C109" s="2" t="s">
        <v>74</v>
      </c>
      <c r="H109" s="24"/>
      <c r="I109" s="20"/>
      <c r="J109" s="25">
        <f>'[1]notes-w'!L63</f>
        <v>30899</v>
      </c>
      <c r="K109" s="20"/>
      <c r="L109" s="24">
        <f>'[1]notes-w'!L61</f>
        <v>25457</v>
      </c>
    </row>
    <row r="110" spans="1:12" ht="12">
      <c r="A110" s="36"/>
      <c r="H110" s="19"/>
      <c r="J110" s="19"/>
      <c r="L110" s="19"/>
    </row>
    <row r="111" spans="1:12" ht="12">
      <c r="A111" s="36"/>
      <c r="C111" s="2" t="s">
        <v>75</v>
      </c>
      <c r="H111" s="19"/>
      <c r="J111" s="19"/>
      <c r="L111" s="19"/>
    </row>
    <row r="112" spans="1:12" ht="12.75" thickBot="1">
      <c r="A112" s="36"/>
      <c r="C112" s="2" t="s">
        <v>76</v>
      </c>
      <c r="H112" s="24"/>
      <c r="J112" s="26">
        <f>'[1]notes-w'!L65</f>
        <v>1094</v>
      </c>
      <c r="L112" s="27">
        <f>'[1]notes-w'!L64</f>
        <v>1094</v>
      </c>
    </row>
    <row r="113" spans="1:12" ht="12.75" thickTop="1">
      <c r="A113" s="36"/>
      <c r="J113" s="19"/>
      <c r="L113" s="19"/>
    </row>
    <row r="114" spans="1:12" ht="12">
      <c r="A114" s="36"/>
      <c r="C114" s="2" t="s">
        <v>77</v>
      </c>
      <c r="J114" s="19"/>
      <c r="L114" s="19"/>
    </row>
    <row r="115" spans="1:12" ht="12">
      <c r="A115" s="36"/>
      <c r="C115" s="2" t="s">
        <v>78</v>
      </c>
      <c r="J115" s="19"/>
      <c r="L115" s="19"/>
    </row>
    <row r="116" spans="1:12" ht="12">
      <c r="A116" s="36"/>
      <c r="C116" s="2" t="s">
        <v>79</v>
      </c>
      <c r="J116" s="19"/>
      <c r="L116" s="19"/>
    </row>
    <row r="117" spans="1:12" ht="12">
      <c r="A117" s="36"/>
      <c r="C117" s="2" t="s">
        <v>80</v>
      </c>
      <c r="J117" s="19"/>
      <c r="L117" s="19"/>
    </row>
    <row r="118" spans="1:12" ht="12">
      <c r="A118" s="36"/>
      <c r="C118" s="2" t="s">
        <v>81</v>
      </c>
      <c r="J118" s="19"/>
      <c r="L118" s="19"/>
    </row>
    <row r="119" spans="1:12" ht="12">
      <c r="A119" s="36"/>
      <c r="C119" s="2" t="s">
        <v>82</v>
      </c>
      <c r="J119" s="19"/>
      <c r="L119" s="19"/>
    </row>
    <row r="120" spans="1:12" ht="12">
      <c r="A120" s="36"/>
      <c r="C120" s="2" t="s">
        <v>83</v>
      </c>
      <c r="J120" s="19"/>
      <c r="L120" s="19"/>
    </row>
    <row r="121" spans="1:12" ht="12">
      <c r="A121" s="36"/>
      <c r="C121" s="2" t="s">
        <v>84</v>
      </c>
      <c r="J121" s="19"/>
      <c r="L121" s="19"/>
    </row>
    <row r="122" ht="12">
      <c r="A122" s="36"/>
    </row>
    <row r="123" spans="1:3" ht="12">
      <c r="A123" s="36" t="s">
        <v>85</v>
      </c>
      <c r="C123" s="2" t="s">
        <v>86</v>
      </c>
    </row>
    <row r="124" spans="1:3" ht="12">
      <c r="A124" s="35"/>
      <c r="C124" s="2" t="s">
        <v>87</v>
      </c>
    </row>
    <row r="125" ht="12">
      <c r="A125" s="35"/>
    </row>
    <row r="126" spans="1:3" ht="12">
      <c r="A126" s="36" t="s">
        <v>88</v>
      </c>
      <c r="C126" s="2" t="s">
        <v>89</v>
      </c>
    </row>
    <row r="127" spans="1:3" ht="12">
      <c r="A127" s="36"/>
      <c r="C127" s="2" t="s">
        <v>90</v>
      </c>
    </row>
    <row r="128" ht="12">
      <c r="A128" s="36"/>
    </row>
    <row r="129" ht="12">
      <c r="A129" s="36"/>
    </row>
    <row r="130" spans="1:12" ht="12.75">
      <c r="A130" s="36"/>
      <c r="L130" s="3" t="s">
        <v>91</v>
      </c>
    </row>
    <row r="131" spans="1:3" ht="12">
      <c r="A131" s="36" t="s">
        <v>92</v>
      </c>
      <c r="C131" s="2" t="s">
        <v>93</v>
      </c>
    </row>
    <row r="132" spans="1:12" ht="12">
      <c r="A132" s="35"/>
      <c r="C132" s="2" t="s">
        <v>94</v>
      </c>
      <c r="H132" s="5"/>
      <c r="I132" s="5"/>
      <c r="J132" s="5"/>
      <c r="K132" s="5"/>
      <c r="L132" s="5"/>
    </row>
    <row r="133" spans="1:12" ht="12">
      <c r="A133" s="35"/>
      <c r="H133" s="6"/>
      <c r="I133" s="6"/>
      <c r="J133" s="32" t="s">
        <v>95</v>
      </c>
      <c r="K133" s="6"/>
      <c r="L133" s="32" t="s">
        <v>96</v>
      </c>
    </row>
    <row r="134" spans="1:12" ht="12">
      <c r="A134" s="35"/>
      <c r="H134" s="6"/>
      <c r="I134" s="6"/>
      <c r="J134" s="32" t="s">
        <v>97</v>
      </c>
      <c r="K134" s="6"/>
      <c r="L134" s="32" t="s">
        <v>98</v>
      </c>
    </row>
    <row r="135" spans="1:12" ht="12">
      <c r="A135" s="35"/>
      <c r="H135" s="32" t="s">
        <v>5</v>
      </c>
      <c r="I135" s="6"/>
      <c r="J135" s="32" t="s">
        <v>20</v>
      </c>
      <c r="K135" s="6"/>
      <c r="L135" s="32" t="s">
        <v>99</v>
      </c>
    </row>
    <row r="136" spans="1:12" ht="12">
      <c r="A136" s="35"/>
      <c r="C136" s="18" t="s">
        <v>100</v>
      </c>
      <c r="H136" s="32" t="s">
        <v>6</v>
      </c>
      <c r="I136" s="6"/>
      <c r="J136" s="32" t="s">
        <v>6</v>
      </c>
      <c r="K136" s="6"/>
      <c r="L136" s="32" t="s">
        <v>6</v>
      </c>
    </row>
    <row r="137" ht="12">
      <c r="A137" s="35"/>
    </row>
    <row r="138" spans="1:12" ht="12">
      <c r="A138" s="35"/>
      <c r="C138" s="2" t="s">
        <v>101</v>
      </c>
      <c r="H138" s="10">
        <f>'[1]notes-w'!L69</f>
        <v>122925</v>
      </c>
      <c r="J138" s="10">
        <f>'[1]notes-w'!L78</f>
        <v>5840</v>
      </c>
      <c r="L138" s="11">
        <f>'[1]notes-w'!L87</f>
        <v>109899</v>
      </c>
    </row>
    <row r="139" spans="1:12" ht="12">
      <c r="A139" s="35"/>
      <c r="C139" s="2" t="s">
        <v>102</v>
      </c>
      <c r="H139" s="10">
        <f>'[1]notes-w'!L70</f>
        <v>13031</v>
      </c>
      <c r="J139" s="10">
        <f>'[1]notes-w'!L79</f>
        <v>-1543</v>
      </c>
      <c r="L139" s="11">
        <f>'[1]notes-w'!L88</f>
        <v>66515</v>
      </c>
    </row>
    <row r="140" spans="1:12" ht="12">
      <c r="A140" s="35"/>
      <c r="C140" s="2" t="s">
        <v>103</v>
      </c>
      <c r="H140" s="10">
        <f>'[1]notes-w'!L71</f>
        <v>20176</v>
      </c>
      <c r="J140" s="10">
        <f>'[1]notes-w'!L80</f>
        <v>8389</v>
      </c>
      <c r="L140" s="11">
        <f>'[1]notes-w'!L89</f>
        <v>153255</v>
      </c>
    </row>
    <row r="141" spans="1:12" ht="12">
      <c r="A141" s="35"/>
      <c r="C141" s="2" t="s">
        <v>104</v>
      </c>
      <c r="H141" s="10">
        <f>'[1]notes-w'!L72</f>
        <v>26644</v>
      </c>
      <c r="J141" s="10">
        <f>'[1]notes-w'!L81</f>
        <v>4862</v>
      </c>
      <c r="L141" s="11">
        <f>'[1]notes-w'!L90</f>
        <v>148903</v>
      </c>
    </row>
    <row r="142" spans="1:12" ht="12">
      <c r="A142" s="35"/>
      <c r="C142" s="2" t="s">
        <v>105</v>
      </c>
      <c r="H142" s="12">
        <f>'[1]notes-w'!L73</f>
        <v>3788</v>
      </c>
      <c r="J142" s="12">
        <f>'[1]notes-w'!L82</f>
        <v>2469</v>
      </c>
      <c r="L142" s="13">
        <f>'[1]notes-w'!L91</f>
        <v>477574</v>
      </c>
    </row>
    <row r="143" spans="1:12" ht="12">
      <c r="A143" s="35"/>
      <c r="H143" s="10">
        <f>SUM(H138:H142)</f>
        <v>186564</v>
      </c>
      <c r="J143" s="10">
        <f>SUM(J138:J142)</f>
        <v>20017</v>
      </c>
      <c r="L143" s="11">
        <f>SUM(L138:L142)</f>
        <v>956146</v>
      </c>
    </row>
    <row r="144" spans="1:12" ht="12">
      <c r="A144" s="35"/>
      <c r="C144" s="2" t="s">
        <v>106</v>
      </c>
      <c r="H144" s="10">
        <f>'[1]notes-w'!L74</f>
        <v>-1580</v>
      </c>
      <c r="J144" s="10">
        <f>'[1]notes-w'!L83</f>
        <v>-3547</v>
      </c>
      <c r="L144" s="17">
        <f>-(L143-L145)</f>
        <v>-313595</v>
      </c>
    </row>
    <row r="145" spans="1:12" ht="12.75" thickBot="1">
      <c r="A145" s="35"/>
      <c r="H145" s="14">
        <f>SUM(H143:H144)</f>
        <v>184984</v>
      </c>
      <c r="J145" s="14">
        <f>SUM(J143:J144)</f>
        <v>16470</v>
      </c>
      <c r="L145" s="28">
        <f>'[1]bs'!F14+'[1]bs'!F15+'[1]bs'!F16+'[1]bs'!F17+'[1]bs'!F28</f>
        <v>642551</v>
      </c>
    </row>
    <row r="146" ht="12.75" thickTop="1">
      <c r="A146" s="35"/>
    </row>
    <row r="147" spans="1:3" ht="12">
      <c r="A147" s="37" t="s">
        <v>107</v>
      </c>
      <c r="C147" s="2" t="s">
        <v>108</v>
      </c>
    </row>
    <row r="148" spans="1:3" ht="12">
      <c r="A148" s="36"/>
      <c r="C148" s="2" t="s">
        <v>139</v>
      </c>
    </row>
    <row r="149" spans="1:3" ht="12">
      <c r="A149" s="36"/>
      <c r="C149" s="2" t="s">
        <v>140</v>
      </c>
    </row>
    <row r="150" spans="1:3" ht="12">
      <c r="A150" s="36"/>
      <c r="C150" s="2" t="s">
        <v>109</v>
      </c>
    </row>
    <row r="151" spans="1:3" ht="12">
      <c r="A151" s="35"/>
      <c r="C151" s="2" t="s">
        <v>110</v>
      </c>
    </row>
    <row r="152" ht="12">
      <c r="A152" s="35"/>
    </row>
    <row r="153" spans="1:3" ht="12">
      <c r="A153" s="37" t="s">
        <v>111</v>
      </c>
      <c r="C153" s="2" t="s">
        <v>112</v>
      </c>
    </row>
    <row r="154" spans="1:3" ht="12">
      <c r="A154" s="36"/>
      <c r="C154" s="2" t="s">
        <v>151</v>
      </c>
    </row>
    <row r="155" spans="1:3" ht="12">
      <c r="A155" s="36"/>
      <c r="C155" s="2" t="s">
        <v>152</v>
      </c>
    </row>
    <row r="156" spans="1:3" ht="12">
      <c r="A156" s="36"/>
      <c r="C156" s="2" t="s">
        <v>113</v>
      </c>
    </row>
    <row r="157" ht="12">
      <c r="A157" s="35"/>
    </row>
    <row r="158" spans="1:3" ht="12">
      <c r="A158" s="35"/>
      <c r="C158" s="2" t="s">
        <v>114</v>
      </c>
    </row>
    <row r="159" spans="1:3" ht="12">
      <c r="A159" s="35"/>
      <c r="C159" s="2" t="s">
        <v>115</v>
      </c>
    </row>
    <row r="160" ht="12">
      <c r="A160" s="35"/>
    </row>
    <row r="161" spans="1:3" ht="12">
      <c r="A161" s="36" t="s">
        <v>116</v>
      </c>
      <c r="C161" s="2" t="s">
        <v>117</v>
      </c>
    </row>
    <row r="162" spans="1:3" ht="12">
      <c r="A162" s="35"/>
      <c r="C162" s="2" t="s">
        <v>118</v>
      </c>
    </row>
    <row r="163" spans="1:3" ht="12">
      <c r="A163" s="35"/>
      <c r="C163" s="2" t="s">
        <v>119</v>
      </c>
    </row>
    <row r="164" ht="12">
      <c r="A164" s="35"/>
    </row>
    <row r="165" spans="1:3" ht="12">
      <c r="A165" s="36" t="s">
        <v>120</v>
      </c>
      <c r="C165" s="2" t="s">
        <v>121</v>
      </c>
    </row>
    <row r="166" spans="1:3" ht="12">
      <c r="A166" s="35"/>
      <c r="C166" s="2" t="s">
        <v>153</v>
      </c>
    </row>
    <row r="167" ht="12">
      <c r="A167" s="35"/>
    </row>
    <row r="168" spans="1:3" ht="12">
      <c r="A168" s="36" t="s">
        <v>122</v>
      </c>
      <c r="C168" s="2" t="s">
        <v>123</v>
      </c>
    </row>
    <row r="169" spans="1:3" ht="12">
      <c r="A169" s="35"/>
      <c r="C169" s="2" t="s">
        <v>124</v>
      </c>
    </row>
    <row r="170" spans="1:3" ht="12">
      <c r="A170" s="35"/>
      <c r="C170" s="2" t="s">
        <v>125</v>
      </c>
    </row>
    <row r="171" ht="12">
      <c r="A171" s="36"/>
    </row>
    <row r="172" spans="1:3" ht="12">
      <c r="A172" s="35"/>
      <c r="B172" s="2" t="s">
        <v>56</v>
      </c>
      <c r="C172" s="2" t="s">
        <v>126</v>
      </c>
    </row>
    <row r="173" spans="1:3" ht="12">
      <c r="A173" s="35"/>
      <c r="C173" s="2" t="s">
        <v>127</v>
      </c>
    </row>
    <row r="174" spans="1:3" ht="12">
      <c r="A174" s="35"/>
      <c r="C174" s="2" t="s">
        <v>128</v>
      </c>
    </row>
    <row r="175" spans="1:3" ht="12">
      <c r="A175" s="35"/>
      <c r="C175" s="2" t="s">
        <v>129</v>
      </c>
    </row>
    <row r="176" spans="1:3" ht="12">
      <c r="A176" s="35"/>
      <c r="C176" s="2" t="s">
        <v>130</v>
      </c>
    </row>
    <row r="177" spans="1:3" ht="12">
      <c r="A177" s="35"/>
      <c r="C177" s="2" t="s">
        <v>131</v>
      </c>
    </row>
    <row r="178" ht="12">
      <c r="A178" s="35"/>
    </row>
    <row r="179" spans="1:3" ht="12">
      <c r="A179" s="5"/>
      <c r="B179" s="2" t="s">
        <v>132</v>
      </c>
      <c r="C179" s="2" t="s">
        <v>133</v>
      </c>
    </row>
    <row r="180" ht="12">
      <c r="A180" s="5"/>
    </row>
    <row r="181" ht="12">
      <c r="A181" s="5"/>
    </row>
    <row r="182" ht="12">
      <c r="A182" s="5"/>
    </row>
    <row r="183" ht="12">
      <c r="A183" s="29" t="s">
        <v>134</v>
      </c>
    </row>
    <row r="184" ht="12">
      <c r="A184" s="5"/>
    </row>
    <row r="185" ht="12">
      <c r="A185" s="5"/>
    </row>
    <row r="186" ht="12">
      <c r="A186" s="5"/>
    </row>
    <row r="187" ht="12">
      <c r="A187" s="30" t="s">
        <v>135</v>
      </c>
    </row>
    <row r="188" ht="12">
      <c r="A188" s="29" t="s">
        <v>136</v>
      </c>
    </row>
    <row r="189" ht="12">
      <c r="A189" s="29"/>
    </row>
    <row r="190" ht="12">
      <c r="A190" s="29" t="s">
        <v>137</v>
      </c>
    </row>
    <row r="191" ht="12">
      <c r="A191" s="31" t="s">
        <v>138</v>
      </c>
    </row>
    <row r="192" ht="12">
      <c r="A192" s="29"/>
    </row>
    <row r="193" ht="12">
      <c r="A193" s="29"/>
    </row>
    <row r="194" ht="12">
      <c r="A194" s="29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  <row r="203" ht="12">
      <c r="A203" s="5"/>
    </row>
    <row r="204" ht="12">
      <c r="A204" s="5"/>
    </row>
    <row r="205" ht="12">
      <c r="A205" s="5"/>
    </row>
    <row r="206" ht="12">
      <c r="A206" s="5"/>
    </row>
    <row r="207" ht="12">
      <c r="A207" s="5"/>
    </row>
    <row r="208" ht="12">
      <c r="A208" s="5"/>
    </row>
    <row r="209" ht="12">
      <c r="A209" s="5"/>
    </row>
    <row r="210" ht="12">
      <c r="A210" s="5"/>
    </row>
    <row r="211" ht="12">
      <c r="A211" s="5"/>
    </row>
    <row r="212" ht="12">
      <c r="A212" s="5"/>
    </row>
    <row r="213" ht="12">
      <c r="A213" s="5"/>
    </row>
    <row r="214" ht="12">
      <c r="A214" s="5"/>
    </row>
    <row r="215" ht="12">
      <c r="A215" s="5"/>
    </row>
    <row r="216" ht="12">
      <c r="A216" s="5"/>
    </row>
    <row r="217" ht="12">
      <c r="A217" s="5"/>
    </row>
    <row r="218" ht="12">
      <c r="A218" s="5"/>
    </row>
    <row r="219" ht="12">
      <c r="A219" s="5"/>
    </row>
    <row r="220" ht="12">
      <c r="A220" s="5"/>
    </row>
    <row r="221" ht="12">
      <c r="A221" s="5"/>
    </row>
    <row r="222" ht="12">
      <c r="A222" s="5"/>
    </row>
    <row r="223" ht="12">
      <c r="A223" s="5"/>
    </row>
    <row r="224" ht="12">
      <c r="A224" s="5"/>
    </row>
    <row r="225" ht="12">
      <c r="A225" s="5"/>
    </row>
    <row r="226" ht="12">
      <c r="A226" s="5"/>
    </row>
    <row r="227" ht="12">
      <c r="A227" s="5"/>
    </row>
    <row r="228" ht="12">
      <c r="A228" s="5"/>
    </row>
    <row r="229" ht="12">
      <c r="A229" s="5"/>
    </row>
    <row r="230" ht="12">
      <c r="A230" s="5"/>
    </row>
    <row r="231" ht="12">
      <c r="A231" s="5"/>
    </row>
    <row r="232" ht="12">
      <c r="A232" s="5"/>
    </row>
    <row r="233" ht="12">
      <c r="A233" s="5"/>
    </row>
    <row r="234" ht="12">
      <c r="A234" s="5"/>
    </row>
    <row r="235" ht="12">
      <c r="A235" s="5"/>
    </row>
    <row r="236" ht="12">
      <c r="A236" s="5"/>
    </row>
    <row r="237" ht="12">
      <c r="A237" s="5"/>
    </row>
    <row r="238" ht="12">
      <c r="A238" s="5"/>
    </row>
    <row r="239" ht="12">
      <c r="A239" s="5"/>
    </row>
    <row r="240" ht="12">
      <c r="A240" s="5"/>
    </row>
    <row r="241" ht="12">
      <c r="A241" s="5"/>
    </row>
    <row r="242" ht="12">
      <c r="A242" s="5"/>
    </row>
    <row r="243" ht="12">
      <c r="A243" s="5"/>
    </row>
    <row r="244" ht="12">
      <c r="A244" s="5"/>
    </row>
    <row r="245" ht="12">
      <c r="A245" s="5"/>
    </row>
    <row r="246" ht="12">
      <c r="A246" s="5"/>
    </row>
    <row r="247" ht="12">
      <c r="A247" s="5"/>
    </row>
    <row r="248" ht="12">
      <c r="A248" s="5"/>
    </row>
    <row r="249" ht="12">
      <c r="A249" s="5"/>
    </row>
    <row r="250" ht="12">
      <c r="A250" s="5"/>
    </row>
    <row r="251" ht="12">
      <c r="A251" s="5"/>
    </row>
    <row r="252" ht="12">
      <c r="A252" s="5"/>
    </row>
    <row r="253" ht="12">
      <c r="A253" s="5"/>
    </row>
    <row r="254" ht="12">
      <c r="A254" s="5"/>
    </row>
    <row r="255" ht="12">
      <c r="A255" s="5"/>
    </row>
    <row r="256" ht="12">
      <c r="A256" s="5"/>
    </row>
    <row r="257" ht="12">
      <c r="A257" s="5"/>
    </row>
    <row r="258" ht="12">
      <c r="A258" s="5"/>
    </row>
    <row r="259" ht="12">
      <c r="A259" s="5"/>
    </row>
    <row r="260" ht="12">
      <c r="A260" s="5"/>
    </row>
    <row r="261" ht="12">
      <c r="A261" s="5"/>
    </row>
    <row r="262" ht="12">
      <c r="A262" s="5"/>
    </row>
    <row r="263" ht="12">
      <c r="A263" s="5"/>
    </row>
    <row r="264" ht="12">
      <c r="A264" s="5"/>
    </row>
    <row r="265" ht="12">
      <c r="A265" s="5"/>
    </row>
    <row r="266" ht="12">
      <c r="A266" s="5"/>
    </row>
    <row r="267" ht="12">
      <c r="A267" s="5"/>
    </row>
    <row r="268" ht="12">
      <c r="A268" s="5"/>
    </row>
    <row r="269" ht="12">
      <c r="A269" s="5"/>
    </row>
    <row r="270" ht="12">
      <c r="A270" s="5"/>
    </row>
    <row r="271" ht="12">
      <c r="A271" s="5"/>
    </row>
    <row r="272" ht="12">
      <c r="A272" s="5"/>
    </row>
    <row r="273" ht="12">
      <c r="A273" s="5"/>
    </row>
    <row r="274" ht="12">
      <c r="A274" s="5"/>
    </row>
    <row r="275" ht="12">
      <c r="A275" s="5"/>
    </row>
    <row r="276" ht="12">
      <c r="A276" s="5"/>
    </row>
    <row r="277" ht="12">
      <c r="A277" s="5"/>
    </row>
    <row r="278" ht="12">
      <c r="A278" s="5"/>
    </row>
    <row r="279" ht="12">
      <c r="A279" s="5"/>
    </row>
    <row r="280" ht="12">
      <c r="A280" s="5"/>
    </row>
    <row r="281" ht="12">
      <c r="A281" s="5"/>
    </row>
    <row r="282" ht="12">
      <c r="A282" s="5"/>
    </row>
    <row r="283" ht="12">
      <c r="A283" s="5"/>
    </row>
    <row r="284" ht="12">
      <c r="A284" s="5"/>
    </row>
    <row r="285" ht="12">
      <c r="A285" s="5"/>
    </row>
    <row r="286" ht="12">
      <c r="A286" s="5"/>
    </row>
    <row r="287" ht="12">
      <c r="A287" s="5"/>
    </row>
    <row r="288" ht="12">
      <c r="A288" s="5"/>
    </row>
    <row r="289" ht="12">
      <c r="A289" s="5"/>
    </row>
    <row r="290" ht="12">
      <c r="A290" s="5"/>
    </row>
    <row r="291" ht="12">
      <c r="A291" s="5"/>
    </row>
    <row r="292" ht="12">
      <c r="A292" s="5"/>
    </row>
    <row r="293" ht="12">
      <c r="A293" s="5"/>
    </row>
    <row r="294" ht="12">
      <c r="A294" s="5"/>
    </row>
    <row r="295" ht="12">
      <c r="A295" s="5"/>
    </row>
    <row r="296" ht="12">
      <c r="A296" s="5"/>
    </row>
    <row r="297" ht="12">
      <c r="A297" s="5"/>
    </row>
    <row r="298" ht="12">
      <c r="A298" s="5"/>
    </row>
    <row r="299" ht="12">
      <c r="A299" s="5"/>
    </row>
    <row r="300" ht="12">
      <c r="A300" s="5"/>
    </row>
    <row r="301" ht="12">
      <c r="A301" s="5"/>
    </row>
    <row r="302" ht="12">
      <c r="A302" s="5"/>
    </row>
    <row r="303" ht="12">
      <c r="A303" s="5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5"/>
    </row>
    <row r="309" ht="12">
      <c r="A309" s="5"/>
    </row>
    <row r="310" ht="12">
      <c r="A310" s="5"/>
    </row>
    <row r="311" ht="12">
      <c r="A311" s="5"/>
    </row>
    <row r="312" ht="12">
      <c r="A312" s="5"/>
    </row>
    <row r="313" ht="12">
      <c r="A313" s="5"/>
    </row>
    <row r="314" ht="12">
      <c r="A314" s="5"/>
    </row>
    <row r="315" ht="12">
      <c r="A315" s="5"/>
    </row>
    <row r="316" ht="12">
      <c r="A316" s="5"/>
    </row>
    <row r="317" ht="12">
      <c r="A317" s="5"/>
    </row>
    <row r="318" ht="12">
      <c r="A318" s="5"/>
    </row>
    <row r="319" ht="12">
      <c r="A319" s="5"/>
    </row>
    <row r="320" ht="12">
      <c r="A320" s="5"/>
    </row>
    <row r="321" ht="12">
      <c r="A321" s="5"/>
    </row>
    <row r="322" ht="12">
      <c r="A322" s="5"/>
    </row>
    <row r="323" ht="12">
      <c r="A323" s="5"/>
    </row>
    <row r="324" ht="12">
      <c r="A324" s="5"/>
    </row>
  </sheetData>
  <mergeCells count="1">
    <mergeCell ref="H106:J106"/>
  </mergeCells>
  <printOptions/>
  <pageMargins left="0.25" right="0" top="0.5" bottom="0.25" header="0.5" footer="0.5"/>
  <pageSetup horizontalDpi="600" verticalDpi="600" orientation="portrait" paperSize="9" r:id="rId1"/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2001-02-28T10:32:52Z</cp:lastPrinted>
  <dcterms:created xsi:type="dcterms:W3CDTF">2001-02-28T08:25:19Z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